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<sst xmlns="http://schemas.openxmlformats.org/spreadsheetml/2006/main" count="89" uniqueCount="43">
  <si>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Bed 1</t>
  </si>
  <si>
    <t>Bed 2</t>
  </si>
  <si>
    <t>Dining</t>
  </si>
  <si>
    <t>Living</t>
  </si>
  <si>
    <t>Bathroom</t>
  </si>
  <si>
    <t>WC</t>
  </si>
  <si>
    <t>Entrance</t>
  </si>
  <si>
    <t>Kitchen</t>
  </si>
  <si>
    <t>Answer</t>
  </si>
  <si>
    <t>m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</si>
  <si>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</si>
  <si>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</si>
  <si>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living &amp; dining</t>
  </si>
  <si>
    <t>Greenhouse</t>
  </si>
  <si>
    <t>Area of</t>
  </si>
  <si>
    <t>Patio</t>
  </si>
  <si>
    <r>
      <t>m</t>
    </r>
    <r>
      <rPr>
        <vertAlign val="superscript"/>
        <sz val="11"/>
        <color indexed="8"/>
        <rFont val="Calibri"/>
        <family val="2"/>
      </rPr>
      <t>3</t>
    </r>
  </si>
  <si>
    <t>Volume of rooms</t>
  </si>
  <si>
    <t>Land</t>
  </si>
  <si>
    <t>Pond</t>
  </si>
  <si>
    <t>Pond paving</t>
  </si>
  <si>
    <t>total area of house using room areas</t>
  </si>
  <si>
    <t>Laundry</t>
  </si>
  <si>
    <t>House</t>
  </si>
  <si>
    <t xml:space="preserve">Area of the </t>
  </si>
  <si>
    <t>Pool</t>
  </si>
  <si>
    <t>Volume of the</t>
  </si>
  <si>
    <t>Area of the</t>
  </si>
  <si>
    <t>Area of rooms the</t>
  </si>
  <si>
    <t>Perimeter of the</t>
  </si>
  <si>
    <t>Property</t>
  </si>
  <si>
    <t>Surface Area of the</t>
  </si>
  <si>
    <t>costs</t>
  </si>
  <si>
    <t xml:space="preserve">5c </t>
  </si>
  <si>
    <t>I can calculate the area and perimeter of a rectangle</t>
  </si>
  <si>
    <t>6C</t>
  </si>
  <si>
    <t>7C</t>
  </si>
  <si>
    <t xml:space="preserve"> I can find the volume of a prism or cylinder</t>
  </si>
  <si>
    <t xml:space="preserve">I know and can use the formulas for the area of a triangle, </t>
  </si>
  <si>
    <t>a parallelogram, a trapezium and a circle.</t>
  </si>
  <si>
    <t>TOTAL COSTS</t>
  </si>
  <si>
    <t>Area of grass</t>
  </si>
  <si>
    <t>Area of house, pool, patio, pond, pond paving, greenhouse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</si>
</sst>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zoomScalePageLayoutView="0" workbookViewId="0" topLeftCell="A1">
      <selection activeCell="R36" sqref="R36"/>
    </sheetView>
  </sheetViews>
  <sheetFormatPr defaultColWidth="9.140625" defaultRowHeight="15"/>
  <cols>
    <col min="1" max="1" width="6.421875" style="2" customWidth="1"/>
    <col min="2" max="2" width="20.7109375" style="0" bestFit="1" customWidth="1"/>
    <col min="3" max="3" width="12.7109375" style="0" bestFit="1" customWidth="1"/>
    <col min="4" max="4" width="7.421875" style="0" customWidth="1"/>
    <col min="5" max="5" width="5.00390625" style="0" bestFit="1" customWidth="1"/>
    <col min="6" max="6" width="6.57421875" style="0" customWidth="1"/>
    <col min="7" max="7" width="5.00390625" style="0" bestFit="1" customWidth="1"/>
    <col min="8" max="8" width="5.421875" style="0" customWidth="1"/>
    <col min="16" max="16" width="10.421875" style="3" customWidth="1"/>
  </cols>
  <sheetData>
    <row r="1" spans="4:16" ht="15">
      <c r="D1" s="4" t="s">
        <v>32</v>
      </c>
      <c r="N1" t="s">
        <v>8</v>
      </c>
      <c r="P1" s="3" t="s">
        <v>32</v>
      </c>
    </row>
    <row r="2" spans="1:16" ht="15">
      <c r="A2" s="2">
        <v>1</v>
      </c>
      <c r="B2" t="s">
        <v>29</v>
      </c>
      <c r="C2" t="s">
        <v>30</v>
      </c>
      <c r="D2" s="4">
        <v>9.8</v>
      </c>
      <c r="E2">
        <v>19.7</v>
      </c>
      <c r="F2">
        <v>21</v>
      </c>
      <c r="G2">
        <v>5.3</v>
      </c>
      <c r="H2">
        <v>10.6</v>
      </c>
      <c r="I2">
        <v>6.8</v>
      </c>
      <c r="J2">
        <v>19.3</v>
      </c>
      <c r="N2">
        <f>SUM(E2:J2)</f>
        <v>82.7</v>
      </c>
      <c r="O2" t="s">
        <v>9</v>
      </c>
      <c r="P2" s="3">
        <f>N2*D2</f>
        <v>810.46</v>
      </c>
    </row>
    <row r="3" spans="1:16" ht="15">
      <c r="A3" s="2">
        <v>2</v>
      </c>
      <c r="B3" t="s">
        <v>29</v>
      </c>
      <c r="C3" t="s">
        <v>23</v>
      </c>
      <c r="D3" s="4">
        <v>2.85</v>
      </c>
      <c r="E3">
        <v>9.7</v>
      </c>
      <c r="F3">
        <v>13.5</v>
      </c>
      <c r="G3">
        <v>9.7</v>
      </c>
      <c r="H3">
        <v>13.5</v>
      </c>
      <c r="N3">
        <f>SUM(E3:J3)</f>
        <v>46.4</v>
      </c>
      <c r="O3" t="s">
        <v>9</v>
      </c>
      <c r="P3" s="3">
        <f aca="true" t="shared" si="0" ref="P3:P33">N3*D3</f>
        <v>132.24</v>
      </c>
    </row>
    <row r="4" spans="2:16" ht="17.25">
      <c r="B4" t="s">
        <v>24</v>
      </c>
      <c r="C4" t="s">
        <v>23</v>
      </c>
      <c r="D4" s="4">
        <v>1.34</v>
      </c>
      <c r="E4">
        <v>13.5</v>
      </c>
      <c r="F4">
        <v>9.7</v>
      </c>
      <c r="N4">
        <f>E4*F4</f>
        <v>130.95</v>
      </c>
      <c r="O4" t="s">
        <v>10</v>
      </c>
      <c r="P4" s="3">
        <f t="shared" si="0"/>
        <v>175.47299999999998</v>
      </c>
    </row>
    <row r="5" spans="1:16" ht="17.25">
      <c r="A5" s="2">
        <v>3</v>
      </c>
      <c r="B5" t="s">
        <v>28</v>
      </c>
      <c r="C5" t="s">
        <v>0</v>
      </c>
      <c r="D5" s="4">
        <v>10.5</v>
      </c>
      <c r="E5">
        <v>4.8</v>
      </c>
      <c r="F5">
        <v>3.9</v>
      </c>
      <c r="N5">
        <f>E5*F5</f>
        <v>18.72</v>
      </c>
      <c r="O5" t="s">
        <v>10</v>
      </c>
      <c r="P5" s="3">
        <f t="shared" si="0"/>
        <v>196.56</v>
      </c>
    </row>
    <row r="6" spans="3:16" ht="17.25">
      <c r="C6" t="s">
        <v>1</v>
      </c>
      <c r="D6" s="4">
        <v>10.5</v>
      </c>
      <c r="E6">
        <v>4.8</v>
      </c>
      <c r="F6">
        <v>3.9</v>
      </c>
      <c r="N6">
        <f>E6*F6</f>
        <v>18.72</v>
      </c>
      <c r="O6" t="s">
        <v>11</v>
      </c>
      <c r="P6" s="3">
        <f t="shared" si="0"/>
        <v>196.56</v>
      </c>
    </row>
    <row r="7" spans="3:16" ht="17.25">
      <c r="C7" t="s">
        <v>2</v>
      </c>
      <c r="D7" s="4">
        <v>19.6</v>
      </c>
      <c r="E7">
        <v>4.5</v>
      </c>
      <c r="F7">
        <v>4.8</v>
      </c>
      <c r="N7">
        <f>E7*F7</f>
        <v>21.599999999999998</v>
      </c>
      <c r="O7" t="s">
        <v>11</v>
      </c>
      <c r="P7" s="3">
        <f t="shared" si="0"/>
        <v>423.36</v>
      </c>
    </row>
    <row r="8" spans="3:19" ht="17.25">
      <c r="C8" t="s">
        <v>3</v>
      </c>
      <c r="D8" s="4">
        <v>25</v>
      </c>
      <c r="E8">
        <v>5.3</v>
      </c>
      <c r="F8">
        <v>4.8</v>
      </c>
      <c r="N8">
        <f>E8*F8</f>
        <v>25.439999999999998</v>
      </c>
      <c r="O8" t="s">
        <v>11</v>
      </c>
      <c r="P8" s="3">
        <f t="shared" si="0"/>
        <v>636</v>
      </c>
      <c r="Q8">
        <f>SUM(N7:N8)</f>
        <v>47.03999999999999</v>
      </c>
      <c r="R8" t="s">
        <v>10</v>
      </c>
      <c r="S8" t="s">
        <v>12</v>
      </c>
    </row>
    <row r="9" spans="3:16" ht="17.25">
      <c r="C9" t="s">
        <v>4</v>
      </c>
      <c r="D9" s="4">
        <v>16.2</v>
      </c>
      <c r="E9">
        <v>2.4</v>
      </c>
      <c r="F9">
        <v>2.2</v>
      </c>
      <c r="G9" s="1">
        <f>E9*F9</f>
        <v>5.28</v>
      </c>
      <c r="H9">
        <v>1.5</v>
      </c>
      <c r="I9">
        <v>0.5</v>
      </c>
      <c r="J9" s="1">
        <f>H9*I9</f>
        <v>0.75</v>
      </c>
      <c r="N9">
        <f>SUM(J9+G9)</f>
        <v>6.03</v>
      </c>
      <c r="O9" t="s">
        <v>11</v>
      </c>
      <c r="P9" s="3">
        <f t="shared" si="0"/>
        <v>97.68599999999999</v>
      </c>
    </row>
    <row r="10" spans="3:16" ht="17.25">
      <c r="C10" t="s">
        <v>5</v>
      </c>
      <c r="D10" s="4">
        <v>12</v>
      </c>
      <c r="E10">
        <v>2.4</v>
      </c>
      <c r="F10">
        <v>1.2</v>
      </c>
      <c r="G10" s="1">
        <f>E10*F10</f>
        <v>2.88</v>
      </c>
      <c r="H10">
        <v>0.8</v>
      </c>
      <c r="I10">
        <v>0.5</v>
      </c>
      <c r="J10" s="1">
        <f>H10*I10</f>
        <v>0.4</v>
      </c>
      <c r="N10">
        <f>SUM(J10+G10)</f>
        <v>3.28</v>
      </c>
      <c r="O10" t="s">
        <v>11</v>
      </c>
      <c r="P10" s="3">
        <f t="shared" si="0"/>
        <v>39.36</v>
      </c>
    </row>
    <row r="11" spans="3:16" ht="17.25">
      <c r="C11" t="s">
        <v>6</v>
      </c>
      <c r="D11" s="4">
        <v>8.26</v>
      </c>
      <c r="E11">
        <v>2.4</v>
      </c>
      <c r="F11">
        <v>1.8</v>
      </c>
      <c r="N11">
        <f>E11*F11</f>
        <v>4.32</v>
      </c>
      <c r="O11" t="s">
        <v>11</v>
      </c>
      <c r="P11" s="3">
        <f t="shared" si="0"/>
        <v>35.6832</v>
      </c>
    </row>
    <row r="12" spans="3:16" ht="17.25">
      <c r="C12" t="s">
        <v>22</v>
      </c>
      <c r="D12" s="4">
        <v>12</v>
      </c>
      <c r="E12">
        <v>3.9</v>
      </c>
      <c r="F12">
        <v>2.3</v>
      </c>
      <c r="N12">
        <f>E12*F12</f>
        <v>8.969999999999999</v>
      </c>
      <c r="O12" t="s">
        <v>11</v>
      </c>
      <c r="P12" s="3">
        <f t="shared" si="0"/>
        <v>107.63999999999999</v>
      </c>
    </row>
    <row r="13" spans="3:19" ht="17.25">
      <c r="C13" t="s">
        <v>7</v>
      </c>
      <c r="D13" s="4">
        <v>20.75</v>
      </c>
      <c r="E13">
        <v>1.9</v>
      </c>
      <c r="F13">
        <v>2.3</v>
      </c>
      <c r="G13" s="1">
        <f>E13*F13</f>
        <v>4.369999999999999</v>
      </c>
      <c r="H13">
        <v>4.8</v>
      </c>
      <c r="I13">
        <v>3.9</v>
      </c>
      <c r="J13" s="1">
        <f>H13*I13</f>
        <v>18.72</v>
      </c>
      <c r="N13">
        <f>SUM(J13+G13)</f>
        <v>23.089999999999996</v>
      </c>
      <c r="O13" t="s">
        <v>11</v>
      </c>
      <c r="P13" s="3">
        <f t="shared" si="0"/>
        <v>479.11749999999995</v>
      </c>
      <c r="Q13">
        <f>SUM(N5:N13)</f>
        <v>130.17</v>
      </c>
      <c r="R13" t="s">
        <v>11</v>
      </c>
      <c r="S13" t="s">
        <v>21</v>
      </c>
    </row>
    <row r="14" spans="1:16" ht="17.25">
      <c r="A14" s="2">
        <v>4</v>
      </c>
      <c r="B14" t="s">
        <v>27</v>
      </c>
      <c r="C14" t="s">
        <v>15</v>
      </c>
      <c r="D14" s="4">
        <v>18.6</v>
      </c>
      <c r="E14">
        <v>3.6</v>
      </c>
      <c r="F14">
        <v>7.2</v>
      </c>
      <c r="G14">
        <v>2.6</v>
      </c>
      <c r="N14">
        <f>(E14+F14)*G14/2</f>
        <v>14.040000000000001</v>
      </c>
      <c r="O14" t="s">
        <v>11</v>
      </c>
      <c r="P14" s="3">
        <f t="shared" si="0"/>
        <v>261.14400000000006</v>
      </c>
    </row>
    <row r="15" spans="3:16" ht="17.25">
      <c r="C15" t="s">
        <v>13</v>
      </c>
      <c r="D15" s="4">
        <v>18.6</v>
      </c>
      <c r="E15">
        <v>4.8</v>
      </c>
      <c r="F15">
        <v>2.9</v>
      </c>
      <c r="N15">
        <f>E15*F15/2</f>
        <v>6.96</v>
      </c>
      <c r="O15" t="s">
        <v>11</v>
      </c>
      <c r="P15" s="3">
        <f t="shared" si="0"/>
        <v>129.45600000000002</v>
      </c>
    </row>
    <row r="16" spans="3:16" ht="17.25">
      <c r="C16" t="s">
        <v>19</v>
      </c>
      <c r="D16" s="4">
        <v>18.6</v>
      </c>
      <c r="E16">
        <v>1.7</v>
      </c>
      <c r="N16" s="3">
        <f>PI()*(E16/2)^2</f>
        <v>2.269800692218625</v>
      </c>
      <c r="O16" t="s">
        <v>11</v>
      </c>
      <c r="P16" s="3">
        <f t="shared" si="0"/>
        <v>42.21829287526643</v>
      </c>
    </row>
    <row r="17" spans="3:16" ht="17.25">
      <c r="C17" t="s">
        <v>20</v>
      </c>
      <c r="D17" s="4">
        <v>18.6</v>
      </c>
      <c r="E17">
        <v>1.7</v>
      </c>
      <c r="F17" s="1">
        <f>PI()*(E17/2)^2</f>
        <v>2.269800692218625</v>
      </c>
      <c r="G17">
        <v>2.4</v>
      </c>
      <c r="H17" s="1">
        <f>PI()*(G17/2)^2</f>
        <v>4.523893421169302</v>
      </c>
      <c r="N17" s="3">
        <f>H17-F17</f>
        <v>2.254092728950677</v>
      </c>
      <c r="O17" t="s">
        <v>11</v>
      </c>
      <c r="P17" s="3">
        <f t="shared" si="0"/>
        <v>41.9261247584826</v>
      </c>
    </row>
    <row r="18" spans="2:16" ht="17.25">
      <c r="B18" t="s">
        <v>26</v>
      </c>
      <c r="C18" t="s">
        <v>19</v>
      </c>
      <c r="D18" s="4">
        <v>0.72</v>
      </c>
      <c r="E18">
        <v>2.27</v>
      </c>
      <c r="F18">
        <v>0.3</v>
      </c>
      <c r="M18">
        <v>1000</v>
      </c>
      <c r="N18">
        <f>E18*F18</f>
        <v>0.6809999999999999</v>
      </c>
      <c r="O18" t="s">
        <v>16</v>
      </c>
      <c r="P18" s="3">
        <f>N18*D18*M18</f>
        <v>490.31999999999994</v>
      </c>
    </row>
    <row r="19" spans="1:16" ht="17.25">
      <c r="A19" s="2">
        <v>5</v>
      </c>
      <c r="B19" t="s">
        <v>31</v>
      </c>
      <c r="C19" t="s">
        <v>25</v>
      </c>
      <c r="D19" s="4">
        <v>36</v>
      </c>
      <c r="E19">
        <v>5.8</v>
      </c>
      <c r="F19">
        <v>5.8</v>
      </c>
      <c r="G19">
        <v>2</v>
      </c>
      <c r="N19">
        <f>E19*F19+4*F19*G19</f>
        <v>80.03999999999999</v>
      </c>
      <c r="O19" t="s">
        <v>11</v>
      </c>
      <c r="P19" s="3">
        <f>N19*D19</f>
        <v>2881.4399999999996</v>
      </c>
    </row>
    <row r="20" spans="2:16" ht="17.25">
      <c r="B20" t="s">
        <v>26</v>
      </c>
      <c r="C20" t="s">
        <v>25</v>
      </c>
      <c r="D20" s="4">
        <v>0.72</v>
      </c>
      <c r="E20">
        <v>5.8</v>
      </c>
      <c r="F20">
        <v>5.8</v>
      </c>
      <c r="G20">
        <v>2</v>
      </c>
      <c r="M20">
        <v>1000</v>
      </c>
      <c r="N20">
        <f>E20*F20*G20</f>
        <v>67.28</v>
      </c>
      <c r="O20" t="s">
        <v>16</v>
      </c>
      <c r="P20" s="3">
        <f>N20*D20*M20</f>
        <v>48441.6</v>
      </c>
    </row>
    <row r="21" spans="1:22" ht="17.25">
      <c r="A21" s="2">
        <v>6</v>
      </c>
      <c r="B21" t="s">
        <v>17</v>
      </c>
      <c r="C21" t="s">
        <v>0</v>
      </c>
      <c r="D21" s="4">
        <v>4.06</v>
      </c>
      <c r="E21">
        <v>4.8</v>
      </c>
      <c r="F21">
        <v>3.8</v>
      </c>
      <c r="K21">
        <v>2.4</v>
      </c>
      <c r="N21" s="3">
        <f>E21*F21*K21</f>
        <v>43.775999999999996</v>
      </c>
      <c r="O21" t="s">
        <v>16</v>
      </c>
      <c r="P21" s="3">
        <f t="shared" si="0"/>
        <v>177.73055999999997</v>
      </c>
      <c r="V21" t="s">
        <v>33</v>
      </c>
    </row>
    <row r="22" spans="3:22" ht="17.25">
      <c r="C22" t="s">
        <v>1</v>
      </c>
      <c r="D22" s="4">
        <v>4.06</v>
      </c>
      <c r="E22">
        <v>4.8</v>
      </c>
      <c r="F22">
        <v>3.8</v>
      </c>
      <c r="K22">
        <v>2.4</v>
      </c>
      <c r="N22" s="3">
        <f>E22*F22*K22</f>
        <v>43.775999999999996</v>
      </c>
      <c r="O22" t="s">
        <v>16</v>
      </c>
      <c r="P22" s="3">
        <f t="shared" si="0"/>
        <v>177.73055999999997</v>
      </c>
      <c r="V22" t="s">
        <v>34</v>
      </c>
    </row>
    <row r="23" spans="3:22" ht="17.25">
      <c r="C23" t="s">
        <v>2</v>
      </c>
      <c r="D23" s="4">
        <v>4.06</v>
      </c>
      <c r="E23">
        <v>4</v>
      </c>
      <c r="F23">
        <v>4.8</v>
      </c>
      <c r="K23">
        <v>2.4</v>
      </c>
      <c r="N23">
        <f>E23*F23*K23</f>
        <v>46.08</v>
      </c>
      <c r="O23" t="s">
        <v>16</v>
      </c>
      <c r="P23" s="3">
        <f t="shared" si="0"/>
        <v>187.08479999999997</v>
      </c>
      <c r="V23" t="s">
        <v>35</v>
      </c>
    </row>
    <row r="24" spans="3:22" ht="17.25">
      <c r="C24" t="s">
        <v>3</v>
      </c>
      <c r="D24" s="4">
        <v>4.06</v>
      </c>
      <c r="E24">
        <v>5.3</v>
      </c>
      <c r="F24">
        <v>4.8</v>
      </c>
      <c r="K24">
        <v>2.4</v>
      </c>
      <c r="N24" s="3">
        <f>E24*F24*K24</f>
        <v>61.05599999999999</v>
      </c>
      <c r="O24" t="s">
        <v>16</v>
      </c>
      <c r="P24" s="3">
        <f t="shared" si="0"/>
        <v>247.88735999999994</v>
      </c>
      <c r="Q24" s="3">
        <f>SUM(N23:N24)</f>
        <v>107.136</v>
      </c>
      <c r="R24" t="s">
        <v>16</v>
      </c>
      <c r="S24" t="s">
        <v>12</v>
      </c>
      <c r="V24" t="s">
        <v>38</v>
      </c>
    </row>
    <row r="25" spans="3:22" ht="17.25">
      <c r="C25" t="s">
        <v>4</v>
      </c>
      <c r="D25" s="4">
        <v>4.06</v>
      </c>
      <c r="E25">
        <v>2.2</v>
      </c>
      <c r="F25">
        <v>2.2</v>
      </c>
      <c r="G25" s="1">
        <f>E25*F25</f>
        <v>4.840000000000001</v>
      </c>
      <c r="H25">
        <v>1.5</v>
      </c>
      <c r="I25">
        <v>0.5</v>
      </c>
      <c r="J25" s="1">
        <f>H25*I25</f>
        <v>0.75</v>
      </c>
      <c r="K25">
        <v>2.4</v>
      </c>
      <c r="N25" s="3">
        <f>SUM(J25+G25)*K25</f>
        <v>13.416000000000002</v>
      </c>
      <c r="O25" t="s">
        <v>16</v>
      </c>
      <c r="P25" s="3">
        <f t="shared" si="0"/>
        <v>54.46896</v>
      </c>
      <c r="V25" t="s">
        <v>39</v>
      </c>
    </row>
    <row r="26" spans="3:22" ht="17.25">
      <c r="C26" t="s">
        <v>5</v>
      </c>
      <c r="D26" s="4">
        <v>4.06</v>
      </c>
      <c r="E26">
        <v>2.2</v>
      </c>
      <c r="F26">
        <v>1.2</v>
      </c>
      <c r="G26" s="1">
        <f>E26*F26</f>
        <v>2.64</v>
      </c>
      <c r="H26">
        <v>0.8</v>
      </c>
      <c r="I26">
        <v>0.5</v>
      </c>
      <c r="J26" s="1">
        <f>H26*I26</f>
        <v>0.4</v>
      </c>
      <c r="K26">
        <v>2.4</v>
      </c>
      <c r="N26" s="3">
        <f>SUM(J26+G26)*K26</f>
        <v>7.295999999999999</v>
      </c>
      <c r="O26" t="s">
        <v>16</v>
      </c>
      <c r="P26" s="3">
        <f t="shared" si="0"/>
        <v>29.621759999999995</v>
      </c>
      <c r="V26" t="s">
        <v>36</v>
      </c>
    </row>
    <row r="27" spans="3:22" ht="17.25">
      <c r="C27" t="s">
        <v>6</v>
      </c>
      <c r="D27" s="4">
        <v>4.06</v>
      </c>
      <c r="E27">
        <v>2.2</v>
      </c>
      <c r="F27">
        <v>1.7</v>
      </c>
      <c r="K27">
        <v>2.4</v>
      </c>
      <c r="N27" s="3">
        <f>E27*F27*K27</f>
        <v>8.976</v>
      </c>
      <c r="O27" t="s">
        <v>16</v>
      </c>
      <c r="P27" s="3">
        <f t="shared" si="0"/>
        <v>36.44256</v>
      </c>
      <c r="V27" t="s">
        <v>37</v>
      </c>
    </row>
    <row r="28" spans="3:16" ht="17.25">
      <c r="C28" t="s">
        <v>22</v>
      </c>
      <c r="D28" s="4">
        <v>4.06</v>
      </c>
      <c r="E28">
        <v>3.9</v>
      </c>
      <c r="F28">
        <v>2.3</v>
      </c>
      <c r="K28">
        <v>2.4</v>
      </c>
      <c r="N28" s="3">
        <f>E28*F28*K28</f>
        <v>21.527999999999995</v>
      </c>
      <c r="O28" t="s">
        <v>16</v>
      </c>
      <c r="P28" s="3">
        <f t="shared" si="0"/>
        <v>87.40367999999997</v>
      </c>
    </row>
    <row r="29" spans="3:16" ht="17.25">
      <c r="C29" t="s">
        <v>7</v>
      </c>
      <c r="D29" s="4">
        <v>4.06</v>
      </c>
      <c r="E29">
        <v>1.9</v>
      </c>
      <c r="F29">
        <v>2.3</v>
      </c>
      <c r="G29" s="1">
        <f>E29*F29</f>
        <v>4.369999999999999</v>
      </c>
      <c r="H29">
        <v>4.8</v>
      </c>
      <c r="I29">
        <v>3.9</v>
      </c>
      <c r="J29" s="1">
        <f>H29*I29</f>
        <v>18.72</v>
      </c>
      <c r="K29">
        <v>2.4</v>
      </c>
      <c r="N29" s="3">
        <f>SUM(J29+G29)*K29</f>
        <v>55.41599999999999</v>
      </c>
      <c r="O29" t="s">
        <v>16</v>
      </c>
      <c r="P29" s="3">
        <f t="shared" si="0"/>
        <v>224.98895999999993</v>
      </c>
    </row>
    <row r="30" spans="1:16" ht="17.25">
      <c r="A30" s="2">
        <v>7</v>
      </c>
      <c r="B30" t="s">
        <v>14</v>
      </c>
      <c r="C30" t="s">
        <v>18</v>
      </c>
      <c r="D30" s="4">
        <v>2.56</v>
      </c>
      <c r="E30">
        <v>23.8</v>
      </c>
      <c r="F30">
        <v>19.7</v>
      </c>
      <c r="G30" s="1">
        <f>E30*F30</f>
        <v>468.86</v>
      </c>
      <c r="H30">
        <v>4.7</v>
      </c>
      <c r="I30">
        <v>4.7</v>
      </c>
      <c r="J30" s="1">
        <f>H30*I30/2</f>
        <v>11.045000000000002</v>
      </c>
      <c r="K30">
        <v>4.2</v>
      </c>
      <c r="L30">
        <v>3</v>
      </c>
      <c r="M30" s="1">
        <f>K30*L30/2</f>
        <v>6.300000000000001</v>
      </c>
      <c r="N30" s="3">
        <f>SUM(G30-J30-M30)</f>
        <v>451.515</v>
      </c>
      <c r="O30" t="s">
        <v>11</v>
      </c>
      <c r="P30" s="3">
        <f t="shared" si="0"/>
        <v>1155.8784</v>
      </c>
    </row>
    <row r="32" spans="2:15" ht="17.25">
      <c r="B32" t="s">
        <v>42</v>
      </c>
      <c r="H32">
        <v>130.95</v>
      </c>
      <c r="I32">
        <v>33.64</v>
      </c>
      <c r="J32">
        <v>14.04</v>
      </c>
      <c r="K32">
        <v>2.25</v>
      </c>
      <c r="L32">
        <v>2.27</v>
      </c>
      <c r="M32">
        <v>6.96</v>
      </c>
      <c r="N32" s="3">
        <f>SUM(H32:M32)</f>
        <v>190.10999999999999</v>
      </c>
      <c r="O32" t="s">
        <v>10</v>
      </c>
    </row>
    <row r="33" spans="1:16" ht="17.25">
      <c r="A33" s="2">
        <v>8</v>
      </c>
      <c r="B33" t="s">
        <v>41</v>
      </c>
      <c r="D33">
        <v>6.35</v>
      </c>
      <c r="N33" s="3">
        <f>N30-N32</f>
        <v>261.405</v>
      </c>
      <c r="O33" t="s">
        <v>10</v>
      </c>
      <c r="P33" s="3">
        <f t="shared" si="0"/>
        <v>1659.9217499999997</v>
      </c>
    </row>
    <row r="34" spans="1:16" ht="15">
      <c r="A34" s="2">
        <v>9</v>
      </c>
      <c r="B34" s="5" t="s">
        <v>40</v>
      </c>
      <c r="P34" s="3">
        <f>SUM(P2:P33)</f>
        <v>59657.40346763375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International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taylor</dc:creator>
  <cp:keywords/>
  <dc:description/>
  <cp:lastModifiedBy>MATTHEW</cp:lastModifiedBy>
  <dcterms:created xsi:type="dcterms:W3CDTF">2010-05-02T20:12:00Z</dcterms:created>
  <dcterms:modified xsi:type="dcterms:W3CDTF">2013-12-29T06:28:18Z</dcterms:modified>
  <cp:category/>
  <cp:version/>
  <cp:contentType/>
  <cp:contentStatus/>
</cp:coreProperties>
</file>